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 CTA Staff folders\Emma Documents\Policy\Consultation\"/>
    </mc:Choice>
  </mc:AlternateContent>
  <bookViews>
    <workbookView xWindow="0" yWindow="0" windowWidth="28800" windowHeight="12000"/>
  </bookViews>
  <sheets>
    <sheet name="Cost Calculator" sheetId="1" r:id="rId1"/>
  </sheets>
  <definedNames>
    <definedName name="_xlnm.Print_Area" localSheetId="0">'Cost Calculator'!$B$1:$M$31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 l="1"/>
  <c r="D21" i="1"/>
  <c r="D20" i="1"/>
  <c r="D19" i="1"/>
  <c r="D18" i="1"/>
  <c r="D24" i="1" l="1"/>
</calcChain>
</file>

<file path=xl/sharedStrings.xml><?xml version="1.0" encoding="utf-8"?>
<sst xmlns="http://schemas.openxmlformats.org/spreadsheetml/2006/main" count="52" uniqueCount="46">
  <si>
    <t>Cost Calculator</t>
  </si>
  <si>
    <t>Costs</t>
  </si>
  <si>
    <t>Initial Cost to Organisation</t>
  </si>
  <si>
    <t>Cost Notes</t>
  </si>
  <si>
    <t>Cost</t>
  </si>
  <si>
    <t>Unit</t>
  </si>
  <si>
    <t>Price</t>
  </si>
  <si>
    <t>Driver CPC</t>
  </si>
  <si>
    <t>Per Trained Driver</t>
  </si>
  <si>
    <t>Number of these employees with PCV D1, but no Driver CPC:</t>
  </si>
  <si>
    <t>Paid employee who drives</t>
  </si>
  <si>
    <t xml:space="preserve">Driver CPC (Certificate of Professional Competence) is the qualification needed to be a professional driver which must be periodically maintained. </t>
  </si>
  <si>
    <t>D1 (101)</t>
  </si>
  <si>
    <t>Number of these employees with a D1 (101), but no Driver CPC:</t>
  </si>
  <si>
    <t>For drivers with existing PCV D1 or a D1 (101), they would only need to take intial DCPC training (modules 2 and 4) to be compliant.</t>
  </si>
  <si>
    <t>Medical check-up</t>
  </si>
  <si>
    <t>per Driver</t>
  </si>
  <si>
    <t>Training to pass your PCV D1</t>
  </si>
  <si>
    <t xml:space="preserve">PCV D1 </t>
  </si>
  <si>
    <t xml:space="preserve">Based on the average price of the medical check-up needed prior to applying for a PCV D1 </t>
  </si>
  <si>
    <t>Modules 1 and 3 are the modules of Driver CPC an individual needs to pass to obtain a PCV D1</t>
  </si>
  <si>
    <t>Training to pass PCV D1</t>
  </si>
  <si>
    <t>Allowing for extra training, resits and failures</t>
  </si>
  <si>
    <t>Explanation</t>
  </si>
  <si>
    <t>Term</t>
  </si>
  <si>
    <t>Definition</t>
  </si>
  <si>
    <t>Definitions</t>
  </si>
  <si>
    <t>Any salaried member of staff who drives your vehicle, even if driving is just an occasional part of their job.</t>
  </si>
  <si>
    <t>A PCV D1 is the qualification gained when a driver passes their minibus driving test, you can find out if a driver holds this by looking at the back of their driving licence.</t>
  </si>
  <si>
    <t xml:space="preserve">A driver with some minibus driving experience will require at least 3 days of training to pass their PCV D1. </t>
  </si>
  <si>
    <t>Out of the office costs</t>
  </si>
  <si>
    <t>PCV D1 tests: Modules 1 and 3 Driver CPC</t>
  </si>
  <si>
    <t xml:space="preserve">PCV D1 tests: Modules 1 and 3 Driver CPC </t>
  </si>
  <si>
    <t>Not included</t>
  </si>
  <si>
    <t>N/A</t>
  </si>
  <si>
    <t>Whilst we can't monestise this cost, it's worth noting that the pass rate for PCV D1 tests is only 59% and Driver CPC also has a low pass rate, so it's likely you will need to allow for extra unknown costs.</t>
  </si>
  <si>
    <t>5 days' or 7 hours' salary</t>
  </si>
  <si>
    <r>
      <rPr>
        <b/>
        <sz val="12"/>
        <color theme="1"/>
        <rFont val="Calibri"/>
        <family val="2"/>
        <scheme val="minor"/>
      </rPr>
      <t>NB:</t>
    </r>
    <r>
      <rPr>
        <sz val="12"/>
        <color theme="1"/>
        <rFont val="Calibri Light"/>
        <family val="2"/>
        <scheme val="major"/>
      </rPr>
      <t xml:space="preserve"> This tool is for illustrative and informative purposes only and not intended to be directional or serve as any form of advice. Organisations should always seek their own legal, financial or any other form of advice over their own operational matters. Costs are estimated values based on CTA data and average costs. The initial cost should only be taken as a illustrative estimate. It is not relfective of the likely overall cost and does not include the cost of items difficult to monetise.</t>
    </r>
  </si>
  <si>
    <t>Number of these employees with PCV D1 AND Driver CPC:</t>
  </si>
  <si>
    <t>The proposed changes: In the absence of further clarity, the Department for Transport are currently suggesting (in their letter 31/07/17 and impact assessment 9/2/18) that any paid employee who drives a minibus under a permit may need to obtain a Driver CPC professional qualification. In order to obtain Driver CPC, the individual must already hold a PCV D1 by test or have a D1 (101) already on their licence.</t>
  </si>
  <si>
    <t>Estimated average annual salary of your employees who drive:</t>
  </si>
  <si>
    <t>Initial Driver CPC: Modules 2 and 4 Driver CPC</t>
  </si>
  <si>
    <t>Total number of PAID employees who drive your minibus/es:</t>
  </si>
  <si>
    <t>To train for and obtain your PCV D1, an employee would need to be out of the office for 5 days. If they just need initial Driver CPC (Modules 2 and 4), it could be possible to complete this in 7 hours.</t>
  </si>
  <si>
    <t>D1 (101) is an entitlement to drive a minibus held on most driving licences issued before 1st January 1997, you can find out if a driver holds this by looking at the back of their driving licence.</t>
  </si>
  <si>
    <r>
      <t xml:space="preserve">With the Department for Transport's proposed changes to community transport, it's estimated that </t>
    </r>
    <r>
      <rPr>
        <b/>
        <sz val="12.5"/>
        <color theme="1"/>
        <rFont val="Calibri"/>
        <family val="2"/>
        <scheme val="minor"/>
      </rPr>
      <t>84%</t>
    </r>
    <r>
      <rPr>
        <sz val="12.5"/>
        <color theme="1"/>
        <rFont val="Calibri Light"/>
        <family val="2"/>
        <scheme val="major"/>
      </rPr>
      <t xml:space="preserve"> of organisations operating not-for-profit transport may require their drivers to obtain a professional driving qualifcation. This calculator helps you understand how much it might cost your organisation to become compliant if you are not required to obtain a PSV 'O' licence and still wish to operate under section 19 or 22 permits. If you are unsure if you would need a PSV 'O' licence you can use our </t>
    </r>
    <r>
      <rPr>
        <u/>
        <sz val="12.5"/>
        <color theme="8"/>
        <rFont val="Calibri Light"/>
        <family val="2"/>
        <scheme val="major"/>
      </rPr>
      <t>impact flowchart</t>
    </r>
    <r>
      <rPr>
        <sz val="12.5"/>
        <color theme="1"/>
        <rFont val="Calibri Light"/>
        <family val="2"/>
        <scheme val="major"/>
      </rPr>
      <t xml:space="preserve"> to find out.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</si>
</sst>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3" x14ac:knownFonts="1">
    <font>
      <sz val="11"/>
      <color theme="1"/>
      <name val="Calibri"/>
      <family val="2"/>
      <scheme val="minor"/>
    </font>
    <font>
      <sz val="11"/>
      <color theme="1"/>
      <name val="Calibri"/>
      <family val="2"/>
      <scheme val="minor"/>
    </font>
    <font>
      <sz val="12"/>
      <color theme="1"/>
      <name val="Calibri Light"/>
      <family val="2"/>
      <scheme val="major"/>
    </font>
    <font>
      <b/>
      <sz val="20"/>
      <color rgb="FF00B0F0"/>
      <name val="Open Sans"/>
      <family val="2"/>
    </font>
    <font>
      <b/>
      <sz val="16"/>
      <color theme="1"/>
      <name val="Calibri"/>
      <family val="2"/>
      <scheme val="minor"/>
    </font>
    <font>
      <b/>
      <sz val="14"/>
      <color theme="1"/>
      <name val="Calibri"/>
      <family val="2"/>
      <scheme val="minor"/>
    </font>
    <font>
      <sz val="14"/>
      <color theme="1"/>
      <name val="Calibri"/>
      <family val="2"/>
      <scheme val="minor"/>
    </font>
    <font>
      <sz val="14"/>
      <color theme="1"/>
      <name val="Calibri Light"/>
      <family val="2"/>
      <scheme val="major"/>
    </font>
    <font>
      <b/>
      <sz val="16"/>
      <color rgb="FF00B0F0"/>
      <name val="Open Sans"/>
      <family val="2"/>
    </font>
    <font>
      <b/>
      <sz val="12"/>
      <color theme="1"/>
      <name val="Calibri"/>
      <family val="2"/>
      <scheme val="minor"/>
    </font>
    <font>
      <sz val="12.5"/>
      <color theme="1"/>
      <name val="Calibri Light"/>
      <family val="2"/>
      <scheme val="major"/>
    </font>
    <font>
      <b/>
      <sz val="12.5"/>
      <color theme="1"/>
      <name val="Calibri"/>
      <family val="2"/>
      <scheme val="minor"/>
    </font>
    <font>
      <u/>
      <sz val="12.5"/>
      <color theme="8"/>
      <name val="Calibri Light"/>
      <family val="2"/>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0" fillId="2" borderId="4" xfId="0" applyFill="1" applyBorder="1"/>
    <xf numFmtId="0" fontId="0" fillId="2" borderId="5" xfId="0" applyFill="1" applyBorder="1"/>
    <xf numFmtId="0" fontId="2" fillId="2" borderId="0" xfId="0" applyFont="1" applyFill="1" applyBorder="1"/>
    <xf numFmtId="0" fontId="0" fillId="2" borderId="6" xfId="0" applyFill="1" applyBorder="1"/>
    <xf numFmtId="0" fontId="4" fillId="2" borderId="0" xfId="0" applyFont="1" applyFill="1" applyBorder="1"/>
    <xf numFmtId="0" fontId="0" fillId="2" borderId="7" xfId="0" applyFill="1" applyBorder="1"/>
    <xf numFmtId="0" fontId="0" fillId="2" borderId="8" xfId="0" applyFill="1" applyBorder="1"/>
    <xf numFmtId="0" fontId="3" fillId="2" borderId="0" xfId="0" applyFont="1" applyFill="1" applyBorder="1" applyAlignment="1"/>
    <xf numFmtId="0" fontId="4" fillId="2" borderId="0" xfId="0" applyFont="1" applyFill="1" applyBorder="1" applyAlignment="1"/>
    <xf numFmtId="0" fontId="3" fillId="2" borderId="4" xfId="0" applyFont="1" applyFill="1" applyBorder="1" applyAlignment="1"/>
    <xf numFmtId="0" fontId="5" fillId="2" borderId="0" xfId="0" applyFont="1" applyFill="1" applyBorder="1" applyAlignment="1"/>
    <xf numFmtId="0" fontId="6" fillId="2" borderId="0" xfId="0" applyFont="1" applyFill="1" applyBorder="1" applyAlignment="1"/>
    <xf numFmtId="44" fontId="2" fillId="2" borderId="0" xfId="1" applyFont="1" applyFill="1" applyBorder="1" applyAlignment="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5" fillId="3" borderId="0" xfId="0" applyFont="1" applyFill="1" applyBorder="1"/>
    <xf numFmtId="0" fontId="0" fillId="3" borderId="6" xfId="0" applyFill="1" applyBorder="1"/>
    <xf numFmtId="0" fontId="0" fillId="3" borderId="7" xfId="0" applyFill="1" applyBorder="1"/>
    <xf numFmtId="0" fontId="0" fillId="3" borderId="8" xfId="0" applyFill="1" applyBorder="1"/>
    <xf numFmtId="0" fontId="4" fillId="3" borderId="0" xfId="0" applyFont="1" applyFill="1" applyBorder="1"/>
    <xf numFmtId="0" fontId="0" fillId="0" borderId="0" xfId="0" applyAlignment="1">
      <alignment vertical="top"/>
    </xf>
    <xf numFmtId="0" fontId="7" fillId="2" borderId="0" xfId="0" applyFont="1" applyFill="1" applyBorder="1"/>
    <xf numFmtId="0" fontId="7" fillId="2" borderId="0" xfId="0" applyFont="1" applyFill="1" applyBorder="1" applyAlignment="1">
      <alignment horizontal="left" vertical="center"/>
    </xf>
    <xf numFmtId="0" fontId="8" fillId="3" borderId="4" xfId="0" applyFont="1" applyFill="1" applyBorder="1" applyAlignment="1"/>
    <xf numFmtId="0" fontId="8" fillId="3" borderId="0" xfId="0" applyFont="1" applyFill="1" applyBorder="1" applyAlignment="1"/>
    <xf numFmtId="0" fontId="8" fillId="3" borderId="2" xfId="0" applyFont="1" applyFill="1" applyBorder="1" applyAlignment="1"/>
    <xf numFmtId="0" fontId="0" fillId="0" borderId="1" xfId="0" applyBorder="1"/>
    <xf numFmtId="0" fontId="0" fillId="0" borderId="4" xfId="0" applyBorder="1"/>
    <xf numFmtId="0" fontId="0" fillId="3" borderId="0" xfId="0" applyFill="1" applyBorder="1" applyAlignment="1">
      <alignment vertical="top"/>
    </xf>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2" fillId="3" borderId="2" xfId="0" applyFont="1" applyFill="1" applyBorder="1" applyAlignment="1">
      <alignment vertical="top" wrapText="1"/>
    </xf>
    <xf numFmtId="0" fontId="2" fillId="3" borderId="0" xfId="0" applyFont="1" applyFill="1" applyBorder="1" applyAlignment="1">
      <alignment vertical="top" wrapText="1"/>
    </xf>
    <xf numFmtId="0" fontId="2" fillId="3" borderId="7" xfId="0" applyFont="1" applyFill="1" applyBorder="1" applyAlignment="1">
      <alignment vertical="top" wrapText="1"/>
    </xf>
    <xf numFmtId="44" fontId="0" fillId="3" borderId="0" xfId="1" applyFont="1" applyFill="1" applyBorder="1" applyAlignment="1">
      <alignment horizontal="center" vertical="top"/>
    </xf>
    <xf numFmtId="44" fontId="0" fillId="3" borderId="0" xfId="0" applyNumberFormat="1" applyFill="1" applyBorder="1" applyAlignment="1">
      <alignment horizontal="center" vertical="top"/>
    </xf>
    <xf numFmtId="0" fontId="0" fillId="3" borderId="7" xfId="0" applyFill="1" applyBorder="1" applyAlignment="1">
      <alignment horizontal="center" vertical="top"/>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7" fillId="3" borderId="8" xfId="0" applyFont="1" applyFill="1" applyBorder="1" applyAlignment="1">
      <alignment vertical="center" wrapText="1"/>
    </xf>
    <xf numFmtId="0" fontId="2" fillId="3" borderId="0" xfId="0" applyFont="1" applyFill="1" applyBorder="1" applyAlignment="1">
      <alignment horizontal="left" vertical="top"/>
    </xf>
    <xf numFmtId="0" fontId="10"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0" fillId="3" borderId="0" xfId="0" applyFill="1" applyBorder="1" applyAlignment="1">
      <alignment horizontal="left" vertical="top" wrapText="1"/>
    </xf>
    <xf numFmtId="0" fontId="7" fillId="3" borderId="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2" fillId="3" borderId="9" xfId="0" applyFont="1" applyFill="1" applyBorder="1" applyProtection="1">
      <protection locked="0"/>
    </xf>
    <xf numFmtId="0" fontId="2" fillId="3" borderId="10" xfId="0" applyFont="1" applyFill="1" applyBorder="1" applyProtection="1">
      <protection locked="0"/>
    </xf>
    <xf numFmtId="0" fontId="2" fillId="2" borderId="0" xfId="0" applyFont="1" applyFill="1" applyBorder="1"/>
    <xf numFmtId="0" fontId="2" fillId="3" borderId="0" xfId="0" applyFont="1" applyFill="1" applyBorder="1" applyAlignment="1">
      <alignment horizontal="left" vertical="top"/>
    </xf>
    <xf numFmtId="0" fontId="3" fillId="2" borderId="2" xfId="0" applyFont="1" applyFill="1" applyBorder="1" applyAlignment="1">
      <alignment vertical="center"/>
    </xf>
    <xf numFmtId="0" fontId="3" fillId="2" borderId="0" xfId="0" applyFont="1" applyFill="1" applyBorder="1" applyAlignment="1">
      <alignment vertical="center"/>
    </xf>
    <xf numFmtId="0" fontId="2" fillId="3" borderId="0" xfId="0" applyFont="1" applyFill="1" applyBorder="1" applyAlignment="1">
      <alignment horizontal="left" vertical="top" wrapText="1"/>
    </xf>
    <xf numFmtId="0" fontId="2" fillId="0" borderId="9" xfId="0" applyFont="1" applyFill="1" applyBorder="1" applyProtection="1">
      <protection locked="0"/>
    </xf>
    <xf numFmtId="0" fontId="2" fillId="0" borderId="10" xfId="0" applyFont="1" applyFill="1" applyBorder="1" applyProtection="1">
      <protection locked="0"/>
    </xf>
    <xf numFmtId="0" fontId="0" fillId="3" borderId="7" xfId="0" applyFill="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44" fontId="4" fillId="2" borderId="0" xfId="0" applyNumberFormat="1" applyFont="1" applyFill="1" applyBorder="1" applyAlignment="1">
      <alignment horizontal="left"/>
    </xf>
    <xf numFmtId="44" fontId="7" fillId="2" borderId="0" xfId="0" applyNumberFormat="1" applyFont="1" applyFill="1" applyBorder="1" applyAlignment="1">
      <alignment horizontal="left"/>
    </xf>
    <xf numFmtId="44" fontId="7" fillId="2" borderId="0" xfId="1" applyFont="1" applyFill="1" applyBorder="1" applyAlignment="1">
      <alignment horizontal="left" vertical="center"/>
    </xf>
    <xf numFmtId="44" fontId="7" fillId="2" borderId="0" xfId="1" applyFont="1" applyFill="1" applyBorder="1" applyAlignment="1">
      <alignment horizontal="left"/>
    </xf>
    <xf numFmtId="44" fontId="0" fillId="3" borderId="0" xfId="1" applyFont="1" applyFill="1" applyBorder="1" applyAlignment="1">
      <alignment horizontal="center" vertical="top" wrapText="1"/>
    </xf>
    <xf numFmtId="0" fontId="0" fillId="3" borderId="7" xfId="0" applyFill="1" applyBorder="1" applyAlignment="1">
      <alignment vertical="top"/>
    </xf>
    <xf numFmtId="0" fontId="8" fillId="3" borderId="0" xfId="0" applyFont="1" applyFill="1" applyBorder="1" applyAlignment="1">
      <alignment vertical="top"/>
    </xf>
  </cellXfs>
  <cellStyles count="2">
    <cellStyle name="Currency" xfId="1" builtinId="4"/>
    <cellStyle name="Normal" xfId="0" builtinId="0"/>
  </cellStyles>
  <dxfs count="3">
    <dxf>
      <font>
        <color rgb="FFFF0000"/>
      </font>
    </dxf>
    <dxf>
      <font>
        <color rgb="FFC00000"/>
      </font>
    </dxf>
    <dxf>
      <font>
        <color rgb="FFFF0000"/>
      </font>
    </dxf>
  </dxfs>
  <tableStyles count="0" defaultTableStyle="TableStyleMedium2" defaultPivotStyle="PivotStyleLight16"/>
  <colors>
    <mruColors>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ctablog.org/2018/03/28/department-for-transport-consultation-supporting-your-response" TargetMode="External"/><Relationship Id="rId2" Type="http://schemas.openxmlformats.org/officeDocument/2006/relationships/hyperlink" Target="http://ctablog.org/2018/03/28/department-for-tranpsort-consultation-supporting-your-response"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48857</xdr:colOff>
      <xdr:row>1</xdr:row>
      <xdr:rowOff>53543</xdr:rowOff>
    </xdr:from>
    <xdr:to>
      <xdr:col>5</xdr:col>
      <xdr:colOff>464344</xdr:colOff>
      <xdr:row>3</xdr:row>
      <xdr:rowOff>226219</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8943"/>
        <a:stretch/>
      </xdr:blipFill>
      <xdr:spPr>
        <a:xfrm>
          <a:off x="7097357" y="351199"/>
          <a:ext cx="808393" cy="815614"/>
        </a:xfrm>
        <a:prstGeom prst="rect">
          <a:avLst/>
        </a:prstGeom>
      </xdr:spPr>
    </xdr:pic>
    <xdr:clientData/>
  </xdr:twoCellAnchor>
  <xdr:twoCellAnchor>
    <xdr:from>
      <xdr:col>0</xdr:col>
      <xdr:colOff>604836</xdr:colOff>
      <xdr:row>3</xdr:row>
      <xdr:rowOff>450058</xdr:rowOff>
    </xdr:from>
    <xdr:to>
      <xdr:col>2</xdr:col>
      <xdr:colOff>488155</xdr:colOff>
      <xdr:row>4</xdr:row>
      <xdr:rowOff>0</xdr:rowOff>
    </xdr:to>
    <xdr:sp macro="" textlink="">
      <xdr:nvSpPr>
        <xdr:cNvPr id="5" name="Rectangle 4">
          <a:hlinkClick xmlns:r="http://schemas.openxmlformats.org/officeDocument/2006/relationships" r:id="rId2"/>
        </xdr:cNvPr>
        <xdr:cNvSpPr/>
      </xdr:nvSpPr>
      <xdr:spPr>
        <a:xfrm>
          <a:off x="604836" y="1390652"/>
          <a:ext cx="657225" cy="1690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107156</xdr:colOff>
      <xdr:row>3</xdr:row>
      <xdr:rowOff>238125</xdr:rowOff>
    </xdr:from>
    <xdr:to>
      <xdr:col>4</xdr:col>
      <xdr:colOff>0</xdr:colOff>
      <xdr:row>3</xdr:row>
      <xdr:rowOff>416718</xdr:rowOff>
    </xdr:to>
    <xdr:sp macro="" textlink="">
      <xdr:nvSpPr>
        <xdr:cNvPr id="2" name="Rectangle 1">
          <a:hlinkClick xmlns:r="http://schemas.openxmlformats.org/officeDocument/2006/relationships" r:id="rId3"/>
        </xdr:cNvPr>
        <xdr:cNvSpPr/>
      </xdr:nvSpPr>
      <xdr:spPr>
        <a:xfrm>
          <a:off x="5893594" y="1178719"/>
          <a:ext cx="1154906" cy="1785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2"/>
  <sheetViews>
    <sheetView tabSelected="1" zoomScale="80" zoomScaleNormal="80" workbookViewId="0">
      <selection activeCell="D7" sqref="D7:E7"/>
    </sheetView>
  </sheetViews>
  <sheetFormatPr defaultRowHeight="15" x14ac:dyDescent="0.25"/>
  <cols>
    <col min="1" max="1" width="0.28515625" customWidth="1"/>
    <col min="2" max="2" width="2.5703125" customWidth="1"/>
    <col min="3" max="3" width="84" customWidth="1"/>
    <col min="4" max="4" width="18.85546875" customWidth="1"/>
    <col min="5" max="5" width="5.85546875" customWidth="1"/>
    <col min="6" max="6" width="7.7109375" customWidth="1"/>
    <col min="7" max="7" width="5.7109375" customWidth="1"/>
    <col min="8" max="8" width="2.85546875" customWidth="1"/>
    <col min="9" max="9" width="45.140625" customWidth="1"/>
    <col min="10" max="10" width="19.42578125" bestFit="1" customWidth="1"/>
    <col min="11" max="11" width="11.28515625" bestFit="1" customWidth="1"/>
    <col min="12" max="12" width="66.42578125" customWidth="1"/>
    <col min="13" max="13" width="2.5703125" customWidth="1"/>
  </cols>
  <sheetData>
    <row r="1" spans="2:13" ht="23.25" customHeight="1" thickBot="1" x14ac:dyDescent="0.3">
      <c r="I1" s="24"/>
    </row>
    <row r="2" spans="2:13" ht="34.5" customHeight="1" x14ac:dyDescent="0.25">
      <c r="B2" s="49" t="s">
        <v>45</v>
      </c>
      <c r="C2" s="50"/>
      <c r="D2" s="50"/>
      <c r="E2" s="37"/>
      <c r="F2" s="15"/>
      <c r="H2" s="30"/>
      <c r="I2" s="56" t="s">
        <v>39</v>
      </c>
      <c r="J2" s="56"/>
      <c r="K2" s="56"/>
      <c r="L2" s="56"/>
      <c r="M2" s="43"/>
    </row>
    <row r="3" spans="2:13" ht="15.75" customHeight="1" x14ac:dyDescent="0.25">
      <c r="B3" s="51"/>
      <c r="C3" s="52"/>
      <c r="D3" s="52"/>
      <c r="E3" s="38"/>
      <c r="F3" s="18"/>
      <c r="H3" s="44"/>
      <c r="I3" s="57"/>
      <c r="J3" s="57"/>
      <c r="K3" s="57"/>
      <c r="L3" s="57"/>
      <c r="M3" s="45"/>
    </row>
    <row r="4" spans="2:13" ht="48.75" customHeight="1" thickBot="1" x14ac:dyDescent="0.3">
      <c r="B4" s="53"/>
      <c r="C4" s="54"/>
      <c r="D4" s="54"/>
      <c r="E4" s="39"/>
      <c r="F4" s="22"/>
      <c r="H4" s="46"/>
      <c r="I4" s="58"/>
      <c r="J4" s="58"/>
      <c r="K4" s="58"/>
      <c r="L4" s="58"/>
      <c r="M4" s="47"/>
    </row>
    <row r="5" spans="2:13" ht="27.75" customHeight="1" x14ac:dyDescent="0.4">
      <c r="B5" s="34"/>
      <c r="C5" s="63" t="s">
        <v>0</v>
      </c>
      <c r="D5" s="35"/>
      <c r="E5" s="35"/>
      <c r="F5" s="36"/>
      <c r="H5" s="30"/>
      <c r="I5" s="29" t="s">
        <v>26</v>
      </c>
      <c r="J5" s="14"/>
      <c r="K5" s="14"/>
      <c r="L5" s="14"/>
      <c r="M5" s="15"/>
    </row>
    <row r="6" spans="2:13" ht="30.75" thickBot="1" x14ac:dyDescent="0.6">
      <c r="B6" s="10"/>
      <c r="C6" s="64"/>
      <c r="D6" s="8"/>
      <c r="E6" s="33"/>
      <c r="F6" s="2"/>
      <c r="H6" s="16"/>
      <c r="I6" s="23" t="s">
        <v>24</v>
      </c>
      <c r="J6" s="23" t="s">
        <v>25</v>
      </c>
      <c r="K6" s="23"/>
      <c r="L6" s="19"/>
      <c r="M6" s="18"/>
    </row>
    <row r="7" spans="2:13" ht="21.75" thickBot="1" x14ac:dyDescent="0.4">
      <c r="B7" s="1"/>
      <c r="C7" s="9" t="s">
        <v>42</v>
      </c>
      <c r="D7" s="66"/>
      <c r="E7" s="67"/>
      <c r="F7" s="2"/>
      <c r="H7" s="16"/>
      <c r="I7" s="62" t="s">
        <v>10</v>
      </c>
      <c r="J7" s="65" t="s">
        <v>27</v>
      </c>
      <c r="K7" s="65"/>
      <c r="L7" s="65"/>
      <c r="M7" s="18"/>
    </row>
    <row r="8" spans="2:13" ht="19.5" thickBot="1" x14ac:dyDescent="0.35">
      <c r="B8" s="1"/>
      <c r="C8" s="12"/>
      <c r="D8" s="61"/>
      <c r="E8" s="61"/>
      <c r="F8" s="2"/>
      <c r="H8" s="16"/>
      <c r="I8" s="62"/>
      <c r="J8" s="65"/>
      <c r="K8" s="65"/>
      <c r="L8" s="65"/>
      <c r="M8" s="18"/>
    </row>
    <row r="9" spans="2:13" ht="19.5" customHeight="1" thickBot="1" x14ac:dyDescent="0.4">
      <c r="B9" s="1"/>
      <c r="C9" s="9" t="s">
        <v>38</v>
      </c>
      <c r="D9" s="59"/>
      <c r="E9" s="60"/>
      <c r="F9" s="2"/>
      <c r="H9" s="16"/>
      <c r="I9" s="48" t="s">
        <v>18</v>
      </c>
      <c r="J9" s="65" t="s">
        <v>28</v>
      </c>
      <c r="K9" s="65"/>
      <c r="L9" s="65"/>
      <c r="M9" s="18"/>
    </row>
    <row r="10" spans="2:13" ht="19.5" thickBot="1" x14ac:dyDescent="0.35">
      <c r="B10" s="1"/>
      <c r="C10" s="12"/>
      <c r="D10" s="61"/>
      <c r="E10" s="61"/>
      <c r="F10" s="2"/>
      <c r="H10" s="16"/>
      <c r="I10" s="48"/>
      <c r="J10" s="65"/>
      <c r="K10" s="65"/>
      <c r="L10" s="65"/>
      <c r="M10" s="18"/>
    </row>
    <row r="11" spans="2:13" ht="21.75" thickBot="1" x14ac:dyDescent="0.4">
      <c r="B11" s="1"/>
      <c r="C11" s="9" t="s">
        <v>9</v>
      </c>
      <c r="D11" s="66"/>
      <c r="E11" s="67"/>
      <c r="F11" s="2"/>
      <c r="H11" s="16"/>
      <c r="I11" s="48" t="s">
        <v>7</v>
      </c>
      <c r="J11" s="65" t="s">
        <v>11</v>
      </c>
      <c r="K11" s="65"/>
      <c r="L11" s="65"/>
      <c r="M11" s="18"/>
    </row>
    <row r="12" spans="2:13" ht="19.5" thickBot="1" x14ac:dyDescent="0.35">
      <c r="B12" s="1"/>
      <c r="C12" s="11"/>
      <c r="D12" s="61"/>
      <c r="E12" s="61"/>
      <c r="F12" s="2"/>
      <c r="H12" s="16"/>
      <c r="I12" s="48"/>
      <c r="J12" s="65"/>
      <c r="K12" s="65"/>
      <c r="L12" s="65"/>
      <c r="M12" s="18"/>
    </row>
    <row r="13" spans="2:13" ht="21" customHeight="1" thickBot="1" x14ac:dyDescent="0.4">
      <c r="B13" s="1"/>
      <c r="C13" s="9" t="s">
        <v>13</v>
      </c>
      <c r="D13" s="59"/>
      <c r="E13" s="60"/>
      <c r="F13" s="2"/>
      <c r="H13" s="16"/>
      <c r="I13" s="48" t="s">
        <v>12</v>
      </c>
      <c r="J13" s="65" t="s">
        <v>44</v>
      </c>
      <c r="K13" s="65"/>
      <c r="L13" s="65"/>
      <c r="M13" s="18"/>
    </row>
    <row r="14" spans="2:13" ht="21.75" thickBot="1" x14ac:dyDescent="0.4">
      <c r="B14" s="1"/>
      <c r="C14" s="9"/>
      <c r="D14" s="61"/>
      <c r="E14" s="61"/>
      <c r="F14" s="2"/>
      <c r="H14" s="16"/>
      <c r="I14" s="48"/>
      <c r="J14" s="65"/>
      <c r="K14" s="65"/>
      <c r="L14" s="65"/>
      <c r="M14" s="18"/>
    </row>
    <row r="15" spans="2:13" ht="18.75" customHeight="1" thickBot="1" x14ac:dyDescent="0.4">
      <c r="B15" s="1"/>
      <c r="C15" s="9" t="s">
        <v>40</v>
      </c>
      <c r="D15" s="59"/>
      <c r="E15" s="60"/>
      <c r="F15" s="2"/>
      <c r="H15" s="31"/>
      <c r="I15" s="84"/>
      <c r="J15" s="65"/>
      <c r="K15" s="65"/>
      <c r="L15" s="65"/>
      <c r="M15" s="18"/>
    </row>
    <row r="16" spans="2:13" ht="18.75" customHeight="1" x14ac:dyDescent="0.4">
      <c r="B16" s="1"/>
      <c r="C16" s="11"/>
      <c r="D16" s="3"/>
      <c r="E16" s="33"/>
      <c r="F16" s="2"/>
      <c r="H16" s="27"/>
      <c r="I16" s="28" t="s">
        <v>3</v>
      </c>
      <c r="J16" s="17"/>
      <c r="K16" s="17"/>
      <c r="L16" s="17"/>
      <c r="M16" s="18"/>
    </row>
    <row r="17" spans="2:13" ht="21" x14ac:dyDescent="0.35">
      <c r="B17" s="1"/>
      <c r="C17" s="3"/>
      <c r="D17" s="5" t="s">
        <v>1</v>
      </c>
      <c r="E17" s="33"/>
      <c r="F17" s="2"/>
      <c r="H17" s="16"/>
      <c r="I17" s="23" t="s">
        <v>4</v>
      </c>
      <c r="J17" s="23" t="s">
        <v>5</v>
      </c>
      <c r="K17" s="23" t="s">
        <v>6</v>
      </c>
      <c r="L17" s="23" t="s">
        <v>23</v>
      </c>
      <c r="M17" s="18"/>
    </row>
    <row r="18" spans="2:13" ht="18.75" customHeight="1" x14ac:dyDescent="0.3">
      <c r="B18" s="1"/>
      <c r="C18" s="25" t="s">
        <v>15</v>
      </c>
      <c r="D18" s="79">
        <f>IF(OR(D13&gt;D7,D11&gt;D7,D9&gt;D7,(D13+D11)&gt;D7,(D13+D9)&gt;D7,(D11+D9)&gt;D7,(D13+D11+D9)&gt;D7),"Check numbers",IF(OR(D9&gt;0,D11&gt;0,D13&gt;0),SUM((D7-(D9+D11+D13))*K20),IF(OR(D9=D7,D11=D7,D13=D7,(D13+D11)=D7,(D9+D11)=D7,(D9+D13)=D7,(D9+D11+D13)=D7),0,SUM(D7*K20))))</f>
        <v>0</v>
      </c>
      <c r="E18" s="79"/>
      <c r="F18" s="2"/>
      <c r="H18" s="16"/>
      <c r="I18" s="32" t="s">
        <v>41</v>
      </c>
      <c r="J18" s="32" t="s">
        <v>8</v>
      </c>
      <c r="K18" s="40">
        <v>86</v>
      </c>
      <c r="L18" s="55" t="s">
        <v>14</v>
      </c>
      <c r="M18" s="18"/>
    </row>
    <row r="19" spans="2:13" ht="18.75" x14ac:dyDescent="0.25">
      <c r="B19" s="1"/>
      <c r="C19" s="26" t="s">
        <v>21</v>
      </c>
      <c r="D19" s="80">
        <f>IF(OR(D13&gt;D7,D11&gt;D7,D9&gt;D7,(D13+D11)&gt;D7,(D13+D9)&gt;D7,(D11+D9)&gt;D7,(D13+D11+D9)&gt;D7),"Check numbers",IF(OR(D9&gt;0,D11&gt;0,D13&gt;0),SUM((D7-(D9+D11+D13))*K22),IF(OR(D9=D7,D11=D7,D13=D7,(D13+D11)=D7,(D9+D11)=D7,(D9+D13)=D7,(D9+D11+D13)=D7),0,SUM(D7*K22))))</f>
        <v>0</v>
      </c>
      <c r="E19" s="80"/>
      <c r="F19" s="2"/>
      <c r="H19" s="16"/>
      <c r="I19" s="32"/>
      <c r="J19" s="32"/>
      <c r="K19" s="40"/>
      <c r="L19" s="55"/>
      <c r="M19" s="18"/>
    </row>
    <row r="20" spans="2:13" ht="18.75" x14ac:dyDescent="0.3">
      <c r="B20" s="1"/>
      <c r="C20" s="25" t="s">
        <v>32</v>
      </c>
      <c r="D20" s="81">
        <f>IF(OR(D13&gt;D7,D11&gt;D7,D9&gt;D7,(D13+D11)&gt;D7,(D13+D9)&gt;D7,(D11+D9)&gt;D7,(D13+D11+D9)&gt;D7),"Check numbers",IF(OR(D13&gt;0,D11&gt;0,D9&gt;0),SUM((D7-(D9+D11+D13))*K26),IF(OR(D9=D7,D11=D7,D13=D7,(D13+D11)=D7,(D9+D11)=D7,(D9+D13)=D7,(D9+D11+D13)=D7),0,SUM(D7*K26))))</f>
        <v>0</v>
      </c>
      <c r="E20" s="81"/>
      <c r="F20" s="2"/>
      <c r="H20" s="16"/>
      <c r="I20" s="32" t="s">
        <v>15</v>
      </c>
      <c r="J20" s="32" t="s">
        <v>16</v>
      </c>
      <c r="K20" s="40">
        <v>110</v>
      </c>
      <c r="L20" s="55" t="s">
        <v>19</v>
      </c>
      <c r="M20" s="18"/>
    </row>
    <row r="21" spans="2:13" ht="18.75" customHeight="1" x14ac:dyDescent="0.3">
      <c r="B21" s="1"/>
      <c r="C21" s="25" t="s">
        <v>41</v>
      </c>
      <c r="D21" s="81">
        <f>IF(OR(D13&gt;D7,D11&gt;D7,D9&gt;D7,(D13+D11)&gt;D7,(D13+D9)&gt;D7,(D11+D9)&gt;D7,(D13+D11+D9)&gt;D7),"Check numbers",IF(D9=D7,0,SUM((D7-D9)*K18)))</f>
        <v>0</v>
      </c>
      <c r="E21" s="81"/>
      <c r="F21" s="2"/>
      <c r="H21" s="16"/>
      <c r="I21" s="32"/>
      <c r="J21" s="32"/>
      <c r="K21" s="40"/>
      <c r="L21" s="55"/>
      <c r="M21" s="18"/>
    </row>
    <row r="22" spans="2:13" ht="18.75" x14ac:dyDescent="0.3">
      <c r="B22" s="1"/>
      <c r="C22" s="25" t="s">
        <v>30</v>
      </c>
      <c r="D22" s="81">
        <f>IF(OR(D13&gt;D7,D11&gt;D7,D9&gt;D7,(D13+D11)&gt;D7,(D13+D9)&gt;D7,(D11+D9)&gt;D7,(D13+D11+D9)&gt;D7),"Check numbers",IF((D9=D7),0,IF(OR(D13&gt;0,D11&gt;0),SUM(((((D13+D11)*(D15/52)/35)*7)+(((D7-D9)-(D11+D13))*(D15/52)))),SUM((D7-D9)*(D15/52)))))</f>
        <v>0</v>
      </c>
      <c r="E22" s="81"/>
      <c r="F22" s="2"/>
      <c r="H22" s="16"/>
      <c r="I22" s="32" t="s">
        <v>17</v>
      </c>
      <c r="J22" s="32" t="s">
        <v>16</v>
      </c>
      <c r="K22" s="40">
        <v>1000</v>
      </c>
      <c r="L22" s="55" t="s">
        <v>29</v>
      </c>
      <c r="M22" s="18"/>
    </row>
    <row r="23" spans="2:13" ht="15.75" x14ac:dyDescent="0.25">
      <c r="B23" s="1"/>
      <c r="C23" s="3"/>
      <c r="D23" s="13"/>
      <c r="E23" s="33"/>
      <c r="F23" s="2"/>
      <c r="H23" s="16"/>
      <c r="I23" s="32"/>
      <c r="J23" s="32"/>
      <c r="K23" s="40"/>
      <c r="L23" s="55"/>
      <c r="M23" s="18"/>
    </row>
    <row r="24" spans="2:13" ht="23.25" customHeight="1" x14ac:dyDescent="0.35">
      <c r="B24" s="1"/>
      <c r="C24" s="5" t="s">
        <v>2</v>
      </c>
      <c r="D24" s="78">
        <f>SUM(D18:D22)</f>
        <v>0</v>
      </c>
      <c r="E24" s="78"/>
      <c r="F24" s="2"/>
      <c r="H24" s="16"/>
      <c r="I24" s="32" t="s">
        <v>30</v>
      </c>
      <c r="J24" s="32" t="s">
        <v>16</v>
      </c>
      <c r="K24" s="82" t="s">
        <v>36</v>
      </c>
      <c r="L24" s="55" t="s">
        <v>43</v>
      </c>
      <c r="M24" s="18"/>
    </row>
    <row r="25" spans="2:13" ht="30" customHeight="1" thickBot="1" x14ac:dyDescent="0.3">
      <c r="B25" s="4"/>
      <c r="C25" s="6"/>
      <c r="D25" s="6"/>
      <c r="E25" s="6"/>
      <c r="F25" s="7"/>
      <c r="H25" s="16"/>
      <c r="I25" s="32"/>
      <c r="J25" s="32"/>
      <c r="K25" s="82"/>
      <c r="L25" s="55"/>
      <c r="M25" s="18"/>
    </row>
    <row r="26" spans="2:13" ht="15" customHeight="1" x14ac:dyDescent="0.25">
      <c r="B26" s="69" t="s">
        <v>37</v>
      </c>
      <c r="C26" s="70"/>
      <c r="D26" s="70"/>
      <c r="E26" s="70"/>
      <c r="F26" s="71"/>
      <c r="H26" s="16"/>
      <c r="I26" s="32" t="s">
        <v>31</v>
      </c>
      <c r="J26" s="32" t="s">
        <v>16</v>
      </c>
      <c r="K26" s="40">
        <v>178</v>
      </c>
      <c r="L26" s="55" t="s">
        <v>20</v>
      </c>
      <c r="M26" s="18"/>
    </row>
    <row r="27" spans="2:13" ht="21.75" customHeight="1" x14ac:dyDescent="0.25">
      <c r="B27" s="72"/>
      <c r="C27" s="73"/>
      <c r="D27" s="73"/>
      <c r="E27" s="73"/>
      <c r="F27" s="74"/>
      <c r="H27" s="16"/>
      <c r="I27" s="32"/>
      <c r="J27" s="32"/>
      <c r="K27" s="40"/>
      <c r="L27" s="55"/>
      <c r="M27" s="18"/>
    </row>
    <row r="28" spans="2:13" ht="15.75" customHeight="1" x14ac:dyDescent="0.25">
      <c r="B28" s="72"/>
      <c r="C28" s="73"/>
      <c r="D28" s="73"/>
      <c r="E28" s="73"/>
      <c r="F28" s="74"/>
      <c r="H28" s="16"/>
      <c r="I28" s="55" t="s">
        <v>22</v>
      </c>
      <c r="J28" s="32" t="s">
        <v>33</v>
      </c>
      <c r="K28" s="40" t="s">
        <v>34</v>
      </c>
      <c r="L28" s="55" t="s">
        <v>35</v>
      </c>
      <c r="M28" s="18"/>
    </row>
    <row r="29" spans="2:13" ht="15" customHeight="1" thickBot="1" x14ac:dyDescent="0.3">
      <c r="B29" s="75"/>
      <c r="C29" s="76"/>
      <c r="D29" s="76"/>
      <c r="E29" s="76"/>
      <c r="F29" s="77"/>
      <c r="H29" s="16"/>
      <c r="I29" s="55"/>
      <c r="J29" s="32"/>
      <c r="K29" s="41"/>
      <c r="L29" s="55"/>
      <c r="M29" s="18"/>
    </row>
    <row r="30" spans="2:13" ht="15.75" thickBot="1" x14ac:dyDescent="0.3">
      <c r="H30" s="20"/>
      <c r="I30" s="21"/>
      <c r="J30" s="83"/>
      <c r="K30" s="42"/>
      <c r="L30" s="68"/>
      <c r="M30" s="22"/>
    </row>
    <row r="31" spans="2:13" ht="23.25" customHeight="1" x14ac:dyDescent="0.25"/>
    <row r="40" ht="16.5" customHeight="1" x14ac:dyDescent="0.25"/>
    <row r="41" ht="15" customHeight="1" x14ac:dyDescent="0.25"/>
    <row r="42" ht="15.75" customHeight="1" x14ac:dyDescent="0.25"/>
  </sheetData>
  <sheetProtection algorithmName="SHA-512" hashValue="dTCDr7BI7JE/HnNd4Z0OQEBLy1naJKwC93/zpCeu7AkjcRSqqXV0C1X/7Qw3DGmSgoVau0XDuuZfpzKukza1ew==" saltValue="FYgaDqE8qlzfO07fbyYYdA==" spinCount="100000" sheet="1" formatCells="0" selectLockedCells="1"/>
  <mergeCells count="32">
    <mergeCell ref="K24:K25"/>
    <mergeCell ref="D11:E11"/>
    <mergeCell ref="D12:E12"/>
    <mergeCell ref="I28:I29"/>
    <mergeCell ref="L20:L21"/>
    <mergeCell ref="L22:L23"/>
    <mergeCell ref="L26:L27"/>
    <mergeCell ref="L28:L30"/>
    <mergeCell ref="B26:F29"/>
    <mergeCell ref="D24:E24"/>
    <mergeCell ref="D18:E18"/>
    <mergeCell ref="D19:E19"/>
    <mergeCell ref="D20:E20"/>
    <mergeCell ref="D21:E21"/>
    <mergeCell ref="D22:E22"/>
    <mergeCell ref="L18:L19"/>
    <mergeCell ref="L24:L25"/>
    <mergeCell ref="B2:D4"/>
    <mergeCell ref="I2:L4"/>
    <mergeCell ref="D13:E13"/>
    <mergeCell ref="D14:E14"/>
    <mergeCell ref="D15:E15"/>
    <mergeCell ref="I7:I8"/>
    <mergeCell ref="C5:C6"/>
    <mergeCell ref="J9:L10"/>
    <mergeCell ref="J11:L12"/>
    <mergeCell ref="J7:L8"/>
    <mergeCell ref="J13:L15"/>
    <mergeCell ref="D7:E7"/>
    <mergeCell ref="D8:E8"/>
    <mergeCell ref="D9:E9"/>
    <mergeCell ref="D10:E10"/>
  </mergeCells>
  <conditionalFormatting sqref="D20">
    <cfRule type="containsText" dxfId="2" priority="3" operator="containsText" text="Check your numbers">
      <formula>NOT(ISERROR(SEARCH("Check your numbers",D20)))</formula>
    </cfRule>
  </conditionalFormatting>
  <conditionalFormatting sqref="D18:D22">
    <cfRule type="containsText" dxfId="1" priority="1" operator="containsText" text="Check your numbers">
      <formula>NOT(ISERROR(SEARCH("Check your numbers",D18)))</formula>
    </cfRule>
    <cfRule type="containsText" dxfId="0" priority="2" operator="containsText" text="Check your numbers">
      <formula>NOT(ISERROR(SEARCH("Check your numbers",D18)))</formula>
    </cfRule>
  </conditionalFormatting>
  <pageMargins left="0.25" right="0.25" top="0.75" bottom="0.75" header="0.3" footer="0.3"/>
  <pageSetup paperSize="9" scale="72" fitToWidth="0" orientation="landscape"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Calculator</vt:lpstr>
      <vt:lpstr>'Cost Calculator'!Print_Area</vt:lpstr>
    </vt:vector>
  </TitlesOfParts>
  <Company>CTAUK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Sims</dc:creator>
  <cp:lastModifiedBy>Emma Sims</cp:lastModifiedBy>
  <cp:lastPrinted>2018-03-28T09:31:54Z</cp:lastPrinted>
  <dcterms:created xsi:type="dcterms:W3CDTF">2018-03-21T15:14:13Z</dcterms:created>
  <dcterms:modified xsi:type="dcterms:W3CDTF">2018-03-28T15:07:02Z</dcterms:modified>
</cp:coreProperties>
</file>